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22.11.2019-alocare dec.2019" sheetId="1" r:id="rId1"/>
  </sheets>
  <definedNames>
    <definedName name="_xlnm.Print_Area" localSheetId="0">'22.11.2019-alocare dec.2019'!$A$8:$M$22</definedName>
  </definedNames>
  <calcPr calcId="125725"/>
</workbook>
</file>

<file path=xl/calcChain.xml><?xml version="1.0" encoding="utf-8"?>
<calcChain xmlns="http://schemas.openxmlformats.org/spreadsheetml/2006/main">
  <c r="R22" i="1"/>
  <c r="Q22"/>
  <c r="P22"/>
  <c r="O22"/>
  <c r="N22"/>
  <c r="M22"/>
  <c r="J22"/>
  <c r="I22"/>
  <c r="H22"/>
  <c r="F22"/>
  <c r="E22"/>
  <c r="D22"/>
  <c r="K21"/>
  <c r="G21"/>
  <c r="L21" s="1"/>
  <c r="S21" s="1"/>
  <c r="K20"/>
  <c r="K22" s="1"/>
  <c r="G20"/>
  <c r="L20" s="1"/>
  <c r="S20" s="1"/>
  <c r="G19"/>
  <c r="L19" s="1"/>
  <c r="S19" s="1"/>
  <c r="K18"/>
  <c r="G18"/>
  <c r="L18" s="1"/>
  <c r="S18" s="1"/>
  <c r="K17"/>
  <c r="G17"/>
  <c r="L17" s="1"/>
  <c r="S17" s="1"/>
  <c r="K16"/>
  <c r="G16"/>
  <c r="L16" s="1"/>
  <c r="S16" s="1"/>
  <c r="K15"/>
  <c r="G15"/>
  <c r="L15" s="1"/>
  <c r="S15" s="1"/>
  <c r="K14"/>
  <c r="G14"/>
  <c r="L14" s="1"/>
  <c r="S14" s="1"/>
  <c r="K13"/>
  <c r="G13"/>
  <c r="G22" s="1"/>
  <c r="L13" l="1"/>
  <c r="L22" l="1"/>
  <c r="S13"/>
  <c r="S22" s="1"/>
  <c r="D25" s="1"/>
</calcChain>
</file>

<file path=xl/sharedStrings.xml><?xml version="1.0" encoding="utf-8"?>
<sst xmlns="http://schemas.openxmlformats.org/spreadsheetml/2006/main" count="48" uniqueCount="48">
  <si>
    <t>FURNIZORI SERVICII MEDICALE ACUPUNCTURA  2019</t>
  </si>
  <si>
    <t>22.11.2019-SUPLIMENTARE DECEMBRIE 2019</t>
  </si>
  <si>
    <t>NR.CRT.</t>
  </si>
  <si>
    <t>NR. CONTR./2018</t>
  </si>
  <si>
    <t>DENUMIRE FURNIZOR</t>
  </si>
  <si>
    <t>IANUARIE    2019</t>
  </si>
  <si>
    <t xml:space="preserve">FEBRUARIE 2019 </t>
  </si>
  <si>
    <t>MARTIE 2019</t>
  </si>
  <si>
    <t>TOTAL TRIM.I 2019</t>
  </si>
  <si>
    <t>APRILIE 2019</t>
  </si>
  <si>
    <t xml:space="preserve">MAI 2019 </t>
  </si>
  <si>
    <t xml:space="preserve">IUNIE 2019 </t>
  </si>
  <si>
    <t>TOTAL TRIM.II 2019</t>
  </si>
  <si>
    <t>TOTAL SEM.I 2019</t>
  </si>
  <si>
    <t>IULIE 2019</t>
  </si>
  <si>
    <t>SEPTEMBRIE 2019</t>
  </si>
  <si>
    <t>OCTOMBRIE 2019</t>
  </si>
  <si>
    <t>NOIEMBRIE 2019</t>
  </si>
  <si>
    <t>DECEMBRIE 2019</t>
  </si>
  <si>
    <t>TOTAL AN</t>
  </si>
  <si>
    <t>S0070</t>
  </si>
  <si>
    <t>SCM POLIMED APACA</t>
  </si>
  <si>
    <t>S0141</t>
  </si>
  <si>
    <t>INMCAB PROF DR BRATILA</t>
  </si>
  <si>
    <t>S0383</t>
  </si>
  <si>
    <t>CM DAVA SRL- incetare 28.06.2019</t>
  </si>
  <si>
    <t>S0635</t>
  </si>
  <si>
    <t>CM GHENCEA SRL</t>
  </si>
  <si>
    <t>S0786</t>
  </si>
  <si>
    <t xml:space="preserve">CMI CRETU  RUXANDA CATALINA </t>
  </si>
  <si>
    <t>S0840</t>
  </si>
  <si>
    <t>SC FIZIOMEDICA SAN SAN</t>
  </si>
  <si>
    <t>S0904</t>
  </si>
  <si>
    <t>DIAGNOSTIC CENTER SRL</t>
  </si>
  <si>
    <t>S1002</t>
  </si>
  <si>
    <t>SC CLINICA ORTOKINETIC SRL</t>
  </si>
  <si>
    <t>S1091</t>
  </si>
  <si>
    <t>SC ACUMEDICA SRL</t>
  </si>
  <si>
    <t>TOTAL</t>
  </si>
  <si>
    <t>TOTAL AN ALOCAT</t>
  </si>
  <si>
    <t>SUMA NEALOCATA</t>
  </si>
  <si>
    <t>BIROUL DACAMD</t>
  </si>
  <si>
    <t>Adriana COSOREANU</t>
  </si>
  <si>
    <t xml:space="preserve">Directia Relatii Contractuale </t>
  </si>
  <si>
    <t>Andreea Nicoleta SAFTA</t>
  </si>
  <si>
    <t>Aprobat</t>
  </si>
  <si>
    <t>Presedinte-Director General</t>
  </si>
  <si>
    <t>Cristina Constanta CALINOIU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</si>
</sst>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" fontId="3" fillId="0" borderId="0" xfId="0" applyNumberFormat="1" applyFont="1" applyFill="1"/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left" vertical="center"/>
    </xf>
    <xf numFmtId="4" fontId="3" fillId="0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7" fontId="0" fillId="0" borderId="1" xfId="0" applyNumberFormat="1" applyBorder="1"/>
    <xf numFmtId="1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" fontId="6" fillId="2" borderId="1" xfId="0" applyNumberFormat="1" applyFont="1" applyFill="1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3" fontId="7" fillId="0" borderId="1" xfId="1" applyFont="1" applyBorder="1" applyAlignment="1">
      <alignment horizontal="right"/>
    </xf>
    <xf numFmtId="43" fontId="7" fillId="0" borderId="1" xfId="1" applyFont="1" applyBorder="1"/>
    <xf numFmtId="4" fontId="7" fillId="0" borderId="1" xfId="1" applyNumberFormat="1" applyFont="1" applyBorder="1"/>
    <xf numFmtId="4" fontId="8" fillId="0" borderId="2" xfId="0" applyNumberFormat="1" applyFont="1" applyBorder="1" applyAlignment="1">
      <alignment horizontal="right"/>
    </xf>
    <xf numFmtId="43" fontId="8" fillId="0" borderId="1" xfId="1" applyFont="1" applyBorder="1"/>
    <xf numFmtId="4" fontId="0" fillId="0" borderId="2" xfId="0" applyNumberFormat="1" applyBorder="1" applyAlignment="1">
      <alignment horizontal="right"/>
    </xf>
    <xf numFmtId="1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4" fontId="6" fillId="3" borderId="1" xfId="0" applyNumberFormat="1" applyFont="1" applyFill="1" applyBorder="1"/>
    <xf numFmtId="4" fontId="7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right"/>
    </xf>
    <xf numFmtId="43" fontId="7" fillId="3" borderId="1" xfId="1" applyFont="1" applyFill="1" applyBorder="1" applyAlignment="1">
      <alignment horizontal="right"/>
    </xf>
    <xf numFmtId="43" fontId="7" fillId="3" borderId="1" xfId="1" applyFont="1" applyFill="1" applyBorder="1"/>
    <xf numFmtId="4" fontId="7" fillId="3" borderId="1" xfId="1" applyNumberFormat="1" applyFont="1" applyFill="1" applyBorder="1"/>
    <xf numFmtId="43" fontId="8" fillId="3" borderId="1" xfId="1" applyFont="1" applyFill="1" applyBorder="1"/>
    <xf numFmtId="0" fontId="0" fillId="3" borderId="0" xfId="0" applyFill="1"/>
    <xf numFmtId="0" fontId="5" fillId="0" borderId="1" xfId="0" applyFont="1" applyFill="1" applyBorder="1" applyAlignment="1">
      <alignment wrapText="1"/>
    </xf>
    <xf numFmtId="43" fontId="7" fillId="0" borderId="1" xfId="1" applyFont="1" applyFill="1" applyBorder="1"/>
    <xf numFmtId="4" fontId="5" fillId="3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/>
    <xf numFmtId="43" fontId="9" fillId="0" borderId="1" xfId="1" applyFont="1" applyFill="1" applyBorder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3" fontId="0" fillId="0" borderId="0" xfId="0" applyNumberFormat="1"/>
    <xf numFmtId="0" fontId="2" fillId="0" borderId="1" xfId="0" applyFont="1" applyFill="1" applyBorder="1" applyAlignment="1">
      <alignment wrapText="1"/>
    </xf>
    <xf numFmtId="43" fontId="10" fillId="0" borderId="1" xfId="0" applyNumberFormat="1" applyFont="1" applyBorder="1"/>
    <xf numFmtId="43" fontId="0" fillId="0" borderId="0" xfId="0" applyNumberFormat="1" applyBorder="1"/>
    <xf numFmtId="43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S28"/>
  <sheetViews>
    <sheetView tabSelected="1" topLeftCell="A7" zoomScaleNormal="100" workbookViewId="0">
      <selection activeCell="R11" sqref="R11"/>
    </sheetView>
  </sheetViews>
  <sheetFormatPr defaultRowHeight="15"/>
  <cols>
    <col min="1" max="1" width="9.85546875" customWidth="1"/>
    <col min="2" max="2" width="13.28515625" customWidth="1"/>
    <col min="3" max="3" width="33.7109375" customWidth="1"/>
    <col min="4" max="4" width="15.7109375" customWidth="1"/>
    <col min="5" max="5" width="15" customWidth="1"/>
    <col min="6" max="6" width="13.140625" customWidth="1"/>
    <col min="7" max="7" width="13.5703125" customWidth="1"/>
    <col min="8" max="8" width="12.85546875" customWidth="1"/>
    <col min="9" max="9" width="16.140625" customWidth="1"/>
    <col min="10" max="10" width="13.7109375" customWidth="1"/>
    <col min="11" max="12" width="14.28515625" customWidth="1"/>
    <col min="13" max="13" width="13.5703125" customWidth="1"/>
    <col min="14" max="14" width="15.28515625" customWidth="1"/>
    <col min="15" max="15" width="15.7109375" customWidth="1"/>
    <col min="16" max="16" width="15.85546875" customWidth="1"/>
    <col min="17" max="17" width="15.42578125" customWidth="1"/>
    <col min="18" max="19" width="18" customWidth="1"/>
  </cols>
  <sheetData>
    <row r="7" spans="1:19" ht="14.25" customHeight="1"/>
    <row r="8" spans="1:19">
      <c r="A8" s="1" t="s">
        <v>0</v>
      </c>
      <c r="B8" s="2"/>
      <c r="C8" s="3"/>
      <c r="R8" t="s">
        <v>45</v>
      </c>
    </row>
    <row r="9" spans="1:19">
      <c r="A9" s="2"/>
      <c r="B9" s="2" t="s">
        <v>1</v>
      </c>
      <c r="C9" s="4"/>
      <c r="R9" t="s">
        <v>46</v>
      </c>
    </row>
    <row r="10" spans="1:19">
      <c r="A10" s="2"/>
      <c r="B10" s="2"/>
      <c r="C10" s="3"/>
      <c r="R10" t="s">
        <v>47</v>
      </c>
    </row>
    <row r="11" spans="1:19">
      <c r="A11" s="2"/>
      <c r="B11" s="2"/>
      <c r="C11" s="3"/>
    </row>
    <row r="12" spans="1:19" ht="49.5" customHeight="1">
      <c r="A12" s="5" t="s">
        <v>2</v>
      </c>
      <c r="B12" s="5" t="s">
        <v>3</v>
      </c>
      <c r="C12" s="5" t="s">
        <v>4</v>
      </c>
      <c r="D12" s="6" t="s">
        <v>5</v>
      </c>
      <c r="E12" s="6" t="s">
        <v>6</v>
      </c>
      <c r="F12" s="5" t="s">
        <v>7</v>
      </c>
      <c r="G12" s="5" t="s">
        <v>8</v>
      </c>
      <c r="H12" s="5" t="s">
        <v>9</v>
      </c>
      <c r="I12" s="5" t="s">
        <v>10</v>
      </c>
      <c r="J12" s="5" t="s">
        <v>11</v>
      </c>
      <c r="K12" s="5" t="s">
        <v>12</v>
      </c>
      <c r="L12" s="5" t="s">
        <v>13</v>
      </c>
      <c r="M12" s="5" t="s">
        <v>14</v>
      </c>
      <c r="N12" s="7">
        <v>43678</v>
      </c>
      <c r="O12" s="5" t="s">
        <v>15</v>
      </c>
      <c r="P12" s="5" t="s">
        <v>16</v>
      </c>
      <c r="Q12" s="5" t="s">
        <v>17</v>
      </c>
      <c r="R12" s="5" t="s">
        <v>18</v>
      </c>
      <c r="S12" s="5" t="s">
        <v>19</v>
      </c>
    </row>
    <row r="13" spans="1:19" ht="15.75">
      <c r="A13" s="8">
        <v>1</v>
      </c>
      <c r="B13" s="9" t="s">
        <v>20</v>
      </c>
      <c r="C13" s="9" t="s">
        <v>21</v>
      </c>
      <c r="D13" s="10">
        <v>4437</v>
      </c>
      <c r="E13" s="10">
        <v>3825</v>
      </c>
      <c r="F13" s="11">
        <v>4284</v>
      </c>
      <c r="G13" s="11">
        <f>SUM(D13:F13)</f>
        <v>12546</v>
      </c>
      <c r="H13" s="12">
        <v>3825</v>
      </c>
      <c r="I13" s="13">
        <v>4258</v>
      </c>
      <c r="J13" s="13">
        <v>3978</v>
      </c>
      <c r="K13" s="14">
        <f>SUM(H13:J13)</f>
        <v>12061</v>
      </c>
      <c r="L13" s="14">
        <f>G13+K13</f>
        <v>24607</v>
      </c>
      <c r="M13" s="15">
        <v>4590</v>
      </c>
      <c r="N13" s="16">
        <v>2295</v>
      </c>
      <c r="O13" s="17">
        <v>4437</v>
      </c>
      <c r="P13" s="18">
        <v>4437</v>
      </c>
      <c r="Q13" s="17">
        <v>5872.88</v>
      </c>
      <c r="R13" s="17">
        <v>4654.1399999999967</v>
      </c>
      <c r="S13" s="17">
        <f>R13+Q13+P13+O13+N13+M13+L13</f>
        <v>50893.02</v>
      </c>
    </row>
    <row r="14" spans="1:19" ht="15.75">
      <c r="A14" s="8">
        <v>2</v>
      </c>
      <c r="B14" s="9" t="s">
        <v>22</v>
      </c>
      <c r="C14" s="9" t="s">
        <v>23</v>
      </c>
      <c r="D14" s="10">
        <v>47583</v>
      </c>
      <c r="E14" s="10">
        <v>63801</v>
      </c>
      <c r="F14" s="11">
        <v>62297</v>
      </c>
      <c r="G14" s="11">
        <f t="shared" ref="G14:G21" si="0">SUM(D14:F14)</f>
        <v>173681</v>
      </c>
      <c r="H14" s="12">
        <v>61060</v>
      </c>
      <c r="I14" s="13">
        <v>61366</v>
      </c>
      <c r="J14" s="13">
        <v>61353</v>
      </c>
      <c r="K14" s="14">
        <f t="shared" ref="K14:K18" si="1">SUM(H14:J14)</f>
        <v>183779</v>
      </c>
      <c r="L14" s="14">
        <f t="shared" ref="L14:L21" si="2">G14+K14</f>
        <v>357460</v>
      </c>
      <c r="M14" s="15">
        <v>63866</v>
      </c>
      <c r="N14" s="16">
        <v>37345</v>
      </c>
      <c r="O14" s="17">
        <v>57147</v>
      </c>
      <c r="P14" s="18">
        <v>63674</v>
      </c>
      <c r="Q14" s="17">
        <v>70474.94</v>
      </c>
      <c r="R14" s="17">
        <v>56811.299999999996</v>
      </c>
      <c r="S14" s="17">
        <f t="shared" ref="S14:S21" si="3">R14+Q14+P14+O14+N14+M14+L14</f>
        <v>706778.24</v>
      </c>
    </row>
    <row r="15" spans="1:19" s="28" customFormat="1" ht="15.75">
      <c r="A15" s="19"/>
      <c r="B15" s="20" t="s">
        <v>24</v>
      </c>
      <c r="C15" s="20" t="s">
        <v>25</v>
      </c>
      <c r="D15" s="21">
        <v>1377</v>
      </c>
      <c r="E15" s="21">
        <v>1836</v>
      </c>
      <c r="F15" s="22">
        <v>1071</v>
      </c>
      <c r="G15" s="22">
        <f t="shared" si="0"/>
        <v>4284</v>
      </c>
      <c r="H15" s="23">
        <v>1071</v>
      </c>
      <c r="I15" s="24">
        <v>2601</v>
      </c>
      <c r="J15" s="24">
        <v>2142</v>
      </c>
      <c r="K15" s="25">
        <f t="shared" si="1"/>
        <v>5814</v>
      </c>
      <c r="L15" s="25">
        <f t="shared" si="2"/>
        <v>10098</v>
      </c>
      <c r="M15" s="26">
        <v>0</v>
      </c>
      <c r="N15" s="27">
        <v>0</v>
      </c>
      <c r="O15" s="27">
        <v>0</v>
      </c>
      <c r="P15" s="27">
        <v>0</v>
      </c>
      <c r="Q15" s="27"/>
      <c r="R15" s="27"/>
      <c r="S15" s="27">
        <f t="shared" si="3"/>
        <v>10098</v>
      </c>
    </row>
    <row r="16" spans="1:19" ht="15.75">
      <c r="A16" s="8">
        <v>3</v>
      </c>
      <c r="B16" s="9" t="s">
        <v>26</v>
      </c>
      <c r="C16" s="9" t="s">
        <v>27</v>
      </c>
      <c r="D16" s="10">
        <v>6426</v>
      </c>
      <c r="E16" s="10">
        <v>6579</v>
      </c>
      <c r="F16" s="11">
        <v>6579</v>
      </c>
      <c r="G16" s="11">
        <f t="shared" si="0"/>
        <v>19584</v>
      </c>
      <c r="H16" s="12">
        <v>7051</v>
      </c>
      <c r="I16" s="13">
        <v>7038</v>
      </c>
      <c r="J16" s="13">
        <v>7497</v>
      </c>
      <c r="K16" s="14">
        <f t="shared" si="1"/>
        <v>21586</v>
      </c>
      <c r="L16" s="14">
        <f t="shared" si="2"/>
        <v>41170</v>
      </c>
      <c r="M16" s="12">
        <v>7331</v>
      </c>
      <c r="N16" s="16">
        <v>7344</v>
      </c>
      <c r="O16" s="16">
        <v>7357</v>
      </c>
      <c r="P16" s="18">
        <v>7650</v>
      </c>
      <c r="Q16" s="17">
        <v>8809.32</v>
      </c>
      <c r="R16" s="17">
        <v>6981.21</v>
      </c>
      <c r="S16" s="17">
        <f t="shared" si="3"/>
        <v>86642.53</v>
      </c>
    </row>
    <row r="17" spans="1:19" ht="15.75">
      <c r="A17" s="8">
        <v>4</v>
      </c>
      <c r="B17" s="9" t="s">
        <v>28</v>
      </c>
      <c r="C17" s="29" t="s">
        <v>29</v>
      </c>
      <c r="D17" s="10">
        <v>6579</v>
      </c>
      <c r="E17" s="10">
        <v>6732</v>
      </c>
      <c r="F17" s="11">
        <v>6719</v>
      </c>
      <c r="G17" s="11">
        <f t="shared" si="0"/>
        <v>20030</v>
      </c>
      <c r="H17" s="12">
        <v>7038</v>
      </c>
      <c r="I17" s="13">
        <v>7139</v>
      </c>
      <c r="J17" s="14">
        <v>7012</v>
      </c>
      <c r="K17" s="14">
        <f t="shared" si="1"/>
        <v>21189</v>
      </c>
      <c r="L17" s="14">
        <f t="shared" si="2"/>
        <v>41219</v>
      </c>
      <c r="M17" s="12">
        <v>7344</v>
      </c>
      <c r="N17" s="16">
        <v>7344</v>
      </c>
      <c r="O17" s="16">
        <v>7445</v>
      </c>
      <c r="P17" s="17">
        <v>5023</v>
      </c>
      <c r="Q17" s="17">
        <v>8809.32</v>
      </c>
      <c r="R17" s="17">
        <v>6981.42</v>
      </c>
      <c r="S17" s="17">
        <f t="shared" si="3"/>
        <v>84165.739999999991</v>
      </c>
    </row>
    <row r="18" spans="1:19" ht="15.75">
      <c r="A18" s="8">
        <v>5</v>
      </c>
      <c r="B18" s="9" t="s">
        <v>30</v>
      </c>
      <c r="C18" s="9" t="s">
        <v>31</v>
      </c>
      <c r="D18" s="10">
        <v>3366</v>
      </c>
      <c r="E18" s="10">
        <v>5508</v>
      </c>
      <c r="F18" s="11">
        <v>4437</v>
      </c>
      <c r="G18" s="11">
        <f t="shared" si="0"/>
        <v>13311</v>
      </c>
      <c r="H18" s="12">
        <v>4743</v>
      </c>
      <c r="I18" s="13">
        <v>4743</v>
      </c>
      <c r="J18" s="30">
        <v>4730</v>
      </c>
      <c r="K18" s="14">
        <f t="shared" si="1"/>
        <v>14216</v>
      </c>
      <c r="L18" s="14">
        <f t="shared" si="2"/>
        <v>27527</v>
      </c>
      <c r="M18" s="12">
        <v>4883</v>
      </c>
      <c r="N18" s="16">
        <v>4437</v>
      </c>
      <c r="O18" s="16">
        <v>5215</v>
      </c>
      <c r="P18" s="18">
        <v>5202</v>
      </c>
      <c r="Q18" s="17">
        <v>55384.692500000201</v>
      </c>
      <c r="R18" s="17">
        <v>21158.077500000069</v>
      </c>
      <c r="S18" s="17">
        <f t="shared" si="3"/>
        <v>123806.77000000027</v>
      </c>
    </row>
    <row r="19" spans="1:19" s="28" customFormat="1" ht="15.75">
      <c r="A19" s="19"/>
      <c r="B19" s="31" t="s">
        <v>32</v>
      </c>
      <c r="C19" s="20" t="s">
        <v>33</v>
      </c>
      <c r="D19" s="21">
        <v>3060</v>
      </c>
      <c r="E19" s="21">
        <v>3519</v>
      </c>
      <c r="F19" s="22">
        <v>0</v>
      </c>
      <c r="G19" s="22">
        <f t="shared" si="0"/>
        <v>6579</v>
      </c>
      <c r="H19" s="25">
        <v>0</v>
      </c>
      <c r="I19" s="25">
        <v>0</v>
      </c>
      <c r="J19" s="25">
        <v>0</v>
      </c>
      <c r="K19" s="25"/>
      <c r="L19" s="25">
        <f t="shared" si="2"/>
        <v>6579</v>
      </c>
      <c r="M19" s="26">
        <v>0</v>
      </c>
      <c r="N19" s="27">
        <v>0</v>
      </c>
      <c r="O19" s="27">
        <v>0</v>
      </c>
      <c r="P19" s="27">
        <v>0</v>
      </c>
      <c r="Q19" s="27"/>
      <c r="R19" s="27"/>
      <c r="S19" s="27">
        <f t="shared" si="3"/>
        <v>6579</v>
      </c>
    </row>
    <row r="20" spans="1:19" ht="15.75">
      <c r="A20" s="8">
        <v>6</v>
      </c>
      <c r="B20" s="9" t="s">
        <v>34</v>
      </c>
      <c r="C20" s="9" t="s">
        <v>35</v>
      </c>
      <c r="D20" s="10">
        <v>3812</v>
      </c>
      <c r="E20" s="10">
        <v>3978</v>
      </c>
      <c r="F20" s="11">
        <v>3825</v>
      </c>
      <c r="G20" s="11">
        <f t="shared" si="0"/>
        <v>11615</v>
      </c>
      <c r="H20" s="12">
        <v>3366</v>
      </c>
      <c r="I20" s="13">
        <v>4616</v>
      </c>
      <c r="J20" s="13">
        <v>5954</v>
      </c>
      <c r="K20" s="14">
        <f t="shared" ref="K20:K21" si="4">SUM(H20:J20)</f>
        <v>13936</v>
      </c>
      <c r="L20" s="14">
        <f t="shared" si="2"/>
        <v>25551</v>
      </c>
      <c r="M20" s="12">
        <v>4743</v>
      </c>
      <c r="N20" s="16">
        <v>4144</v>
      </c>
      <c r="O20" s="16">
        <v>4896</v>
      </c>
      <c r="P20" s="18">
        <v>7357</v>
      </c>
      <c r="Q20" s="17">
        <v>5872.88</v>
      </c>
      <c r="R20" s="17">
        <v>4654.1399999999967</v>
      </c>
      <c r="S20" s="17">
        <f t="shared" si="3"/>
        <v>57218.02</v>
      </c>
    </row>
    <row r="21" spans="1:19" ht="15.75">
      <c r="A21" s="8">
        <v>7</v>
      </c>
      <c r="B21" s="32" t="s">
        <v>36</v>
      </c>
      <c r="C21" s="9" t="s">
        <v>37</v>
      </c>
      <c r="D21" s="10">
        <v>4131</v>
      </c>
      <c r="E21" s="10">
        <v>4284</v>
      </c>
      <c r="F21" s="11">
        <v>4896</v>
      </c>
      <c r="G21" s="11">
        <f t="shared" si="0"/>
        <v>13311</v>
      </c>
      <c r="H21" s="12">
        <v>4284</v>
      </c>
      <c r="I21" s="13">
        <v>4131</v>
      </c>
      <c r="J21" s="14">
        <v>3672</v>
      </c>
      <c r="K21" s="14">
        <f t="shared" si="4"/>
        <v>12087</v>
      </c>
      <c r="L21" s="14">
        <f t="shared" si="2"/>
        <v>25398</v>
      </c>
      <c r="M21" s="12">
        <v>5202</v>
      </c>
      <c r="N21" s="16">
        <v>4590</v>
      </c>
      <c r="O21" s="16">
        <v>1989</v>
      </c>
      <c r="P21" s="17">
        <v>1224</v>
      </c>
      <c r="Q21" s="17">
        <v>5872.88</v>
      </c>
      <c r="R21" s="17">
        <v>4654.1399999999967</v>
      </c>
      <c r="S21" s="17">
        <f t="shared" si="3"/>
        <v>48930.02</v>
      </c>
    </row>
    <row r="22" spans="1:19" ht="15.75">
      <c r="A22" s="33"/>
      <c r="B22" s="33"/>
      <c r="C22" s="34" t="s">
        <v>38</v>
      </c>
      <c r="D22" s="35">
        <f>SUM(D13:D21)</f>
        <v>80771</v>
      </c>
      <c r="E22" s="35">
        <f t="shared" ref="E22:S22" si="5">SUM(E13:E21)</f>
        <v>100062</v>
      </c>
      <c r="F22" s="35">
        <f t="shared" si="5"/>
        <v>94108</v>
      </c>
      <c r="G22" s="35">
        <f t="shared" si="5"/>
        <v>274941</v>
      </c>
      <c r="H22" s="35">
        <f t="shared" si="5"/>
        <v>92438</v>
      </c>
      <c r="I22" s="35">
        <f t="shared" si="5"/>
        <v>95892</v>
      </c>
      <c r="J22" s="35">
        <f t="shared" si="5"/>
        <v>96338</v>
      </c>
      <c r="K22" s="35">
        <f t="shared" si="5"/>
        <v>284668</v>
      </c>
      <c r="L22" s="35">
        <f t="shared" si="5"/>
        <v>559609</v>
      </c>
      <c r="M22" s="35">
        <f t="shared" si="5"/>
        <v>97959</v>
      </c>
      <c r="N22" s="36">
        <f t="shared" si="5"/>
        <v>67499</v>
      </c>
      <c r="O22" s="36">
        <f t="shared" si="5"/>
        <v>88486</v>
      </c>
      <c r="P22" s="36">
        <f t="shared" si="5"/>
        <v>94567</v>
      </c>
      <c r="Q22" s="36">
        <f t="shared" si="5"/>
        <v>161096.91250000024</v>
      </c>
      <c r="R22" s="36">
        <f t="shared" si="5"/>
        <v>105894.42750000006</v>
      </c>
      <c r="S22" s="36">
        <f t="shared" si="5"/>
        <v>1175111.3400000003</v>
      </c>
    </row>
    <row r="23" spans="1:19">
      <c r="A23" s="37"/>
      <c r="B23" s="38"/>
      <c r="C23" s="38"/>
      <c r="N23" s="39"/>
    </row>
    <row r="24" spans="1:19" ht="15.75">
      <c r="C24" s="40" t="s">
        <v>39</v>
      </c>
      <c r="D24" s="41">
        <v>1175111.3400000001</v>
      </c>
      <c r="E24" s="42"/>
      <c r="F24" s="39"/>
      <c r="P24" s="39"/>
      <c r="Q24" s="39"/>
      <c r="R24" s="39"/>
    </row>
    <row r="25" spans="1:19">
      <c r="C25" s="9" t="s">
        <v>40</v>
      </c>
      <c r="D25" s="43">
        <f>D24-S22</f>
        <v>0</v>
      </c>
      <c r="O25" s="39"/>
    </row>
    <row r="27" spans="1:19">
      <c r="D27" t="s">
        <v>43</v>
      </c>
      <c r="K27" t="s">
        <v>41</v>
      </c>
    </row>
    <row r="28" spans="1:19">
      <c r="D28" t="s">
        <v>44</v>
      </c>
      <c r="K28" t="s">
        <v>42</v>
      </c>
    </row>
  </sheetData>
  <printOptions horizontalCentered="1"/>
  <pageMargins left="0.7" right="0.7" top="0.75" bottom="0.75" header="0.3" footer="0.3"/>
  <pageSetup paperSize="9" scale="62" orientation="landscape" r:id="rId1"/>
  <headerFooter>
    <oddFooter>&amp;LSef Birou CPSACAMD
Florin Cristian Manole Carstea&amp;RSef Birou DACAMD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22.11.2019-alocare dec.2019</vt:lpstr>
      <vt:lpstr>'22.11.2019-alocare dec.2019'!Print_Area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2019-11-22T09:36:19Z</dcterms:created>
  <dcterms:modified xsi:type="dcterms:W3CDTF">2019-11-22T09:38:41Z</dcterms:modified>
</cp:coreProperties>
</file>